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120" yWindow="132" windowWidth="28512" windowHeight="12588"/>
  </bookViews>
  <sheets>
    <sheet name="2024" sheetId="13" r:id="rId1"/>
    <sheet name="2023" sheetId="12" r:id="rId2"/>
    <sheet name="2022" sheetId="11" r:id="rId3"/>
    <sheet name="2021" sheetId="10" r:id="rId4"/>
    <sheet name="2020" sheetId="8" r:id="rId5"/>
    <sheet name="2019" sheetId="7" r:id="rId6"/>
    <sheet name="2018" sheetId="6" r:id="rId7"/>
    <sheet name="2017" sheetId="4" r:id="rId8"/>
    <sheet name="2016" sheetId="3" r:id="rId9"/>
    <sheet name="2015" sheetId="2" r:id="rId10"/>
    <sheet name="2014" sheetId="1" r:id="rId11"/>
    <sheet name="Définitions" sheetId="9" r:id="rId12"/>
  </sheets>
  <definedNames>
    <definedName name="_xlnm.Print_Area" localSheetId="10">'2014'!$A$1:$E$17</definedName>
    <definedName name="_xlnm.Print_Area" localSheetId="9">'2015'!$A$1:$E$17</definedName>
    <definedName name="_xlnm.Print_Area" localSheetId="8">'2016'!$A$1:$E$17</definedName>
    <definedName name="_xlnm.Print_Area" localSheetId="7">'2017'!$A$1:$E$17</definedName>
    <definedName name="_xlnm.Print_Area" localSheetId="6">'2018'!$A$1:$E$17</definedName>
    <definedName name="_xlnm.Print_Area" localSheetId="5">'2019'!$A$1:$E$17</definedName>
    <definedName name="_xlnm.Print_Area" localSheetId="4">'2020'!$A$1:$E$17</definedName>
    <definedName name="_xlnm.Print_Area" localSheetId="3">'2021'!$A$1:$E$17</definedName>
    <definedName name="_xlnm.Print_Area" localSheetId="2">'2022'!$A$1:$E$17</definedName>
    <definedName name="_xlnm.Print_Area" localSheetId="1">'2023'!$A$1:$E$17</definedName>
    <definedName name="_xlnm.Print_Area" localSheetId="0">'2024'!$A$1:$E$17</definedName>
  </definedNames>
  <calcPr calcId="162913"/>
</workbook>
</file>

<file path=xl/calcChain.xml><?xml version="1.0" encoding="utf-8"?>
<calcChain xmlns="http://schemas.openxmlformats.org/spreadsheetml/2006/main">
  <c r="D12" i="13" l="1"/>
  <c r="B12" i="13"/>
  <c r="D12" i="12" l="1"/>
  <c r="B12" i="12"/>
  <c r="D12" i="11" l="1"/>
  <c r="B12" i="11"/>
  <c r="D12" i="10" l="1"/>
  <c r="B12" i="10"/>
  <c r="D12" i="8"/>
  <c r="B12" i="8"/>
  <c r="D12" i="7"/>
  <c r="B12" i="7"/>
  <c r="D12" i="2"/>
</calcChain>
</file>

<file path=xl/sharedStrings.xml><?xml version="1.0" encoding="utf-8"?>
<sst xmlns="http://schemas.openxmlformats.org/spreadsheetml/2006/main" count="135" uniqueCount="34">
  <si>
    <t>Source : OCPE/SRED - Relevé statistique auprès des structures d'accueil de la petite enfance (octobre 2014)</t>
  </si>
  <si>
    <t>Observatoire cantonal de la petite enfance / SRED</t>
  </si>
  <si>
    <t xml:space="preserve">N enfants </t>
  </si>
  <si>
    <t>N enfants par place</t>
  </si>
  <si>
    <t>Accueil collectif préscolaire</t>
  </si>
  <si>
    <t>Source : OCPE/SRED - Relevé statistique auprès des structures d'accueil de la petite enfance (décembre 2015)</t>
  </si>
  <si>
    <t>0-1 an</t>
  </si>
  <si>
    <t>2-3 ans</t>
  </si>
  <si>
    <t>Source : OCPE/SRED - Relevé statistique auprès des structures d'accueil de la petite enfance (décembre 2016)</t>
  </si>
  <si>
    <t>Source : OCPE/SRED - Relevé statistique auprès des structures d'accueil de la petite enfance (décembre 2017)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</si>
  <si>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2017</t>
    </r>
  </si>
  <si>
    <t>Prestations élargies
(PE)</t>
  </si>
  <si>
    <t>Prestations restreintes 
(PR)</t>
  </si>
  <si>
    <r>
      <rPr>
        <vertAlign val="superscript"/>
        <sz val="8"/>
        <rFont val="Arial Narrow"/>
        <family val="2"/>
      </rPr>
      <t>(*)</t>
    </r>
    <r>
      <rPr>
        <sz val="8"/>
        <rFont val="Arial Narrow"/>
        <family val="2"/>
      </rPr>
      <t xml:space="preserve"> Enfants âgés de moins de 4 ans révolus au 31 juillet.</t>
    </r>
  </si>
  <si>
    <t>Observatoire cantonal de la petite enfance - OCPE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</si>
  <si>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2016</t>
    </r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</si>
  <si>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2015</t>
    </r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</si>
  <si>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2014</t>
    </r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</si>
  <si>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2018</t>
    </r>
  </si>
  <si>
    <t>Source : OCPE/SRED - Relevé statistique auprès des structures d'accueil de la petite enfance (décembre 2018)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</si>
  <si>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2019</t>
    </r>
  </si>
  <si>
    <t>Source : OCPE/SRED - Relevé statistique auprès des structures d'accueil de la petite enfance (novembre 2019)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</si>
  <si>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2020</t>
    </r>
  </si>
  <si>
    <t>Source : OCPE/SRED - Relevé statistique auprès des structures d'accueil de la petite enfance (novembre 2020)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</si>
  <si>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2021</t>
    </r>
  </si>
  <si>
    <t>Source : OCPE/SRED - Relevé statistique auprès des structures d'accueil de la petite enfance (novembre 2021)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</si>
  <si>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2022</t>
    </r>
  </si>
  <si>
    <t>Source : OCPE/SRED - Relevé statistique auprès des structures d'accueil de la petite enfance (novembre 2022)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</si>
  <si>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2023</t>
    </r>
  </si>
  <si>
    <t>Source : OCPE/SRED - Relevé statistique auprès des structures d'accueil de la petite enfance (novembre 2023)</t>
  </si>
  <si>
    <t>T15.01.1.06</t>
  </si>
  <si>
    <t>Source : OCPE/SRED - Relevé statistique auprès des structures d'accueil de la petite enfance (novembre 2024)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</si>
  <si>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2024</t>
    </r>
  </si>
  <si>
    <t>Données publiées le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</si>
</sst>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##0.00"/>
  </numFmts>
  <fonts count="16" x14ac:knownFonts="1">
    <font>
      <sz val="11"/>
      <name val="Arial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9"/>
      <color theme="7"/>
      <name val="Arial Narrow"/>
      <family val="2"/>
    </font>
    <font>
      <b/>
      <sz val="10"/>
      <color theme="7"/>
      <name val="Arial Narrow"/>
      <family val="2"/>
    </font>
    <font>
      <b/>
      <sz val="11"/>
      <color theme="7"/>
      <name val="Arial Narrow"/>
      <family val="2"/>
    </font>
    <font>
      <i/>
      <sz val="9"/>
      <name val="Arial Narrow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14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2" applyFont="1" applyBorder="1" applyAlignment="1">
      <alignment horizontal="center" vertical="top" wrapText="1"/>
    </xf>
    <xf numFmtId="0" fontId="5" fillId="2" borderId="0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6" fillId="0" borderId="0" xfId="2" applyFont="1" applyBorder="1" applyAlignment="1">
      <alignment horizontal="left" vertical="center" wrapText="1"/>
    </xf>
    <xf numFmtId="9" fontId="6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Fill="1"/>
    <xf numFmtId="0" fontId="10" fillId="0" borderId="0" xfId="0" applyFont="1" applyFill="1" applyBorder="1"/>
    <xf numFmtId="0" fontId="11" fillId="0" borderId="0" xfId="0" applyFont="1" applyFill="1"/>
    <xf numFmtId="3" fontId="6" fillId="3" borderId="0" xfId="4" applyNumberFormat="1" applyFont="1" applyFill="1" applyBorder="1" applyAlignment="1">
      <alignment horizontal="right" vertical="center" wrapText="1"/>
    </xf>
    <xf numFmtId="164" fontId="6" fillId="3" borderId="0" xfId="4" applyNumberFormat="1" applyFont="1" applyFill="1" applyBorder="1" applyAlignment="1">
      <alignment horizontal="right" vertical="center" wrapText="1"/>
    </xf>
    <xf numFmtId="0" fontId="12" fillId="0" borderId="1" xfId="0" applyFont="1" applyFill="1" applyBorder="1"/>
    <xf numFmtId="0" fontId="10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 applyAlignment="1">
      <alignment horizontal="right"/>
    </xf>
    <xf numFmtId="0" fontId="13" fillId="0" borderId="0" xfId="2" applyFont="1" applyBorder="1" applyAlignment="1">
      <alignment horizontal="left" vertical="top" wrapText="1"/>
    </xf>
    <xf numFmtId="3" fontId="13" fillId="3" borderId="0" xfId="2" applyNumberFormat="1" applyFont="1" applyFill="1" applyBorder="1" applyAlignment="1">
      <alignment horizontal="right" vertical="center" wrapText="1"/>
    </xf>
    <xf numFmtId="3" fontId="13" fillId="0" borderId="0" xfId="2" applyNumberFormat="1" applyFont="1" applyFill="1" applyBorder="1" applyAlignment="1">
      <alignment horizontal="right" vertical="center" wrapText="1"/>
    </xf>
    <xf numFmtId="0" fontId="11" fillId="0" borderId="0" xfId="2" applyFont="1" applyFill="1"/>
    <xf numFmtId="0" fontId="10" fillId="0" borderId="0" xfId="2" applyFont="1" applyFill="1"/>
    <xf numFmtId="0" fontId="12" fillId="0" borderId="1" xfId="2" applyFont="1" applyFill="1" applyBorder="1"/>
    <xf numFmtId="0" fontId="10" fillId="0" borderId="1" xfId="2" applyFont="1" applyFill="1" applyBorder="1"/>
    <xf numFmtId="0" fontId="12" fillId="0" borderId="1" xfId="2" applyFont="1" applyFill="1" applyBorder="1" applyAlignment="1">
      <alignment horizontal="right"/>
    </xf>
    <xf numFmtId="0" fontId="10" fillId="0" borderId="0" xfId="2" applyFont="1" applyFill="1" applyBorder="1"/>
    <xf numFmtId="0" fontId="4" fillId="0" borderId="0" xfId="2"/>
    <xf numFmtId="0" fontId="7" fillId="0" borderId="1" xfId="2" applyFont="1" applyBorder="1" applyAlignment="1">
      <alignment horizontal="left"/>
    </xf>
    <xf numFmtId="0" fontId="6" fillId="0" borderId="1" xfId="2" applyFont="1" applyBorder="1"/>
    <xf numFmtId="0" fontId="7" fillId="0" borderId="1" xfId="2" applyFont="1" applyBorder="1" applyAlignment="1">
      <alignment horizontal="right"/>
    </xf>
    <xf numFmtId="0" fontId="6" fillId="0" borderId="0" xfId="2" applyFont="1"/>
    <xf numFmtId="0" fontId="15" fillId="0" borderId="0" xfId="6" applyFont="1" applyBorder="1" applyAlignment="1">
      <alignment horizontal="center" wrapText="1"/>
    </xf>
    <xf numFmtId="0" fontId="15" fillId="0" borderId="0" xfId="6" applyFont="1" applyBorder="1" applyAlignment="1">
      <alignment horizontal="left" vertical="top" wrapText="1"/>
    </xf>
    <xf numFmtId="165" fontId="15" fillId="0" borderId="0" xfId="6" applyNumberFormat="1" applyFont="1" applyBorder="1" applyAlignment="1">
      <alignment horizontal="right" vertical="center"/>
    </xf>
    <xf numFmtId="0" fontId="6" fillId="0" borderId="0" xfId="0" applyFont="1" applyBorder="1"/>
    <xf numFmtId="0" fontId="15" fillId="0" borderId="0" xfId="6" applyFont="1" applyBorder="1" applyAlignment="1">
      <alignment wrapText="1"/>
    </xf>
    <xf numFmtId="0" fontId="15" fillId="0" borderId="0" xfId="6" applyFont="1" applyBorder="1" applyAlignment="1">
      <alignment horizontal="center" wrapText="1"/>
    </xf>
    <xf numFmtId="0" fontId="15" fillId="0" borderId="0" xfId="6" applyFont="1" applyBorder="1" applyAlignment="1">
      <alignment horizontal="center" wrapText="1"/>
    </xf>
    <xf numFmtId="0" fontId="15" fillId="0" borderId="0" xfId="6" applyFont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 wrapText="1"/>
    </xf>
    <xf numFmtId="0" fontId="15" fillId="0" borderId="0" xfId="6" applyFont="1" applyBorder="1" applyAlignment="1">
      <alignment horizontal="center" wrapText="1"/>
    </xf>
    <xf numFmtId="0" fontId="15" fillId="0" borderId="0" xfId="6" applyFont="1" applyBorder="1" applyAlignment="1">
      <alignment horizontal="center" wrapText="1"/>
    </xf>
  </cellXfs>
  <cellStyles count="7">
    <cellStyle name="Normal" xfId="0" builtinId="0"/>
    <cellStyle name="Normal 2" xfId="2"/>
    <cellStyle name="Normal_2020" xfId="6"/>
    <cellStyle name="Pourcentage" xfId="1" builtinId="5"/>
    <cellStyle name="Pourcentage 2" xfId="3"/>
    <cellStyle name="Pourcentage 2 2" xfId="4"/>
    <cellStyle name="Standard_tab_uhstud_01_02_makr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25977</xdr:rowOff>
    </xdr:from>
    <xdr:to>
      <xdr:col>4</xdr:col>
      <xdr:colOff>2875319</xdr:colOff>
      <xdr:row>2</xdr:row>
      <xdr:rowOff>129885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977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34636</xdr:rowOff>
    </xdr:from>
    <xdr:to>
      <xdr:col>4</xdr:col>
      <xdr:colOff>2875319</xdr:colOff>
      <xdr:row>2</xdr:row>
      <xdr:rowOff>138544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4636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/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10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10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10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978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zoomScaleNormal="100" workbookViewId="0"/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32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4400.0000000000018</v>
      </c>
      <c r="C9" s="26"/>
      <c r="D9" s="25">
        <v>427</v>
      </c>
      <c r="E9" s="46"/>
    </row>
    <row r="10" spans="1:6" s="6" customFormat="1" ht="18" customHeight="1" x14ac:dyDescent="0.3">
      <c r="A10" s="24" t="s">
        <v>7</v>
      </c>
      <c r="B10" s="25">
        <v>5046.9999999999973</v>
      </c>
      <c r="C10" s="26"/>
      <c r="D10" s="25">
        <v>2634.0000000000009</v>
      </c>
      <c r="E10" s="46"/>
    </row>
    <row r="11" spans="1:6" s="9" customFormat="1" ht="18.75" customHeight="1" x14ac:dyDescent="0.3">
      <c r="A11" s="7" t="s">
        <v>2</v>
      </c>
      <c r="B11" s="16">
        <v>9447.0000000000036</v>
      </c>
      <c r="C11" s="8"/>
      <c r="D11" s="16">
        <v>3060.9999999999991</v>
      </c>
      <c r="E11" s="46"/>
    </row>
    <row r="12" spans="1:6" s="6" customFormat="1" ht="18.75" customHeight="1" x14ac:dyDescent="0.3">
      <c r="A12" s="7" t="s">
        <v>3</v>
      </c>
      <c r="B12" s="17">
        <f>B11/8296</f>
        <v>1.1387415621986503</v>
      </c>
      <c r="C12" s="8"/>
      <c r="D12" s="17">
        <f>D11/2050</f>
        <v>1.4931707317073166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31</v>
      </c>
    </row>
    <row r="16" spans="1:6" s="12" customFormat="1" x14ac:dyDescent="0.25">
      <c r="A16" s="11"/>
      <c r="B16" s="11"/>
    </row>
    <row r="17" spans="1:7" ht="13.8" thickBot="1" x14ac:dyDescent="0.35">
      <c r="A17" s="21"/>
      <c r="B17" s="22"/>
      <c r="C17" s="22"/>
      <c r="D17" s="22"/>
      <c r="E17" s="23" t="s">
        <v>33</v>
      </c>
    </row>
    <row r="18" spans="1:7" x14ac:dyDescent="0.3">
      <c r="F18" s="42"/>
      <c r="G18" s="47"/>
    </row>
    <row r="19" spans="1:7" x14ac:dyDescent="0.3">
      <c r="F19" s="42"/>
      <c r="G19" s="47"/>
    </row>
    <row r="20" spans="1:7" x14ac:dyDescent="0.3">
      <c r="F20" s="42"/>
      <c r="G20" s="47"/>
    </row>
    <row r="21" spans="1:7" x14ac:dyDescent="0.3">
      <c r="F21" s="39"/>
      <c r="G21" s="40"/>
    </row>
    <row r="22" spans="1:7" x14ac:dyDescent="0.3">
      <c r="F22" s="39"/>
      <c r="G22" s="40"/>
    </row>
    <row r="23" spans="1:7" x14ac:dyDescent="0.3">
      <c r="F23" s="39"/>
      <c r="G23" s="40"/>
    </row>
    <row r="24" spans="1:7" x14ac:dyDescent="0.3">
      <c r="F24" s="41"/>
      <c r="G24" s="4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zoomScale="110" zoomScaleNormal="110" workbookViewId="0">
      <selection activeCell="E4" sqref="E4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16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3296</v>
      </c>
      <c r="C9" s="26"/>
      <c r="D9" s="25">
        <v>640</v>
      </c>
    </row>
    <row r="10" spans="1:6" s="6" customFormat="1" ht="18" customHeight="1" x14ac:dyDescent="0.3">
      <c r="A10" s="24" t="s">
        <v>7</v>
      </c>
      <c r="B10" s="25">
        <v>3761</v>
      </c>
      <c r="C10" s="26"/>
      <c r="D10" s="25">
        <v>3203</v>
      </c>
    </row>
    <row r="11" spans="1:6" s="9" customFormat="1" ht="18.75" customHeight="1" x14ac:dyDescent="0.3">
      <c r="A11" s="7" t="s">
        <v>2</v>
      </c>
      <c r="B11" s="16">
        <v>7057</v>
      </c>
      <c r="C11" s="8"/>
      <c r="D11" s="16">
        <v>3843</v>
      </c>
    </row>
    <row r="12" spans="1:6" s="6" customFormat="1" ht="18.75" customHeight="1" x14ac:dyDescent="0.3">
      <c r="A12" s="7" t="s">
        <v>3</v>
      </c>
      <c r="B12" s="17">
        <v>1.1858511174592505</v>
      </c>
      <c r="C12" s="8"/>
      <c r="D12" s="17">
        <f>D11/2076</f>
        <v>1.8511560693641618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5</v>
      </c>
    </row>
    <row r="16" spans="1:6" s="12" customFormat="1" x14ac:dyDescent="0.25">
      <c r="A16" s="11"/>
      <c r="B16" s="11"/>
    </row>
    <row r="17" spans="1:5" ht="13.8" thickBot="1" x14ac:dyDescent="0.3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zoomScale="110" zoomScaleNormal="110" workbookViewId="0">
      <selection activeCell="E4" sqref="E4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17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7.25" customHeight="1" x14ac:dyDescent="0.3">
      <c r="A9" s="24" t="s">
        <v>6</v>
      </c>
      <c r="B9" s="25">
        <v>3012</v>
      </c>
      <c r="C9" s="26"/>
      <c r="D9" s="25">
        <v>572</v>
      </c>
    </row>
    <row r="10" spans="1:6" s="6" customFormat="1" ht="17.25" customHeight="1" x14ac:dyDescent="0.3">
      <c r="A10" s="24" t="s">
        <v>7</v>
      </c>
      <c r="B10" s="25">
        <v>3522</v>
      </c>
      <c r="C10" s="26"/>
      <c r="D10" s="25">
        <v>3281</v>
      </c>
    </row>
    <row r="11" spans="1:6" s="9" customFormat="1" ht="17.25" customHeight="1" x14ac:dyDescent="0.3">
      <c r="A11" s="7" t="s">
        <v>2</v>
      </c>
      <c r="B11" s="16">
        <v>6534</v>
      </c>
      <c r="C11" s="8"/>
      <c r="D11" s="16">
        <v>3853</v>
      </c>
    </row>
    <row r="12" spans="1:6" s="6" customFormat="1" ht="17.25" customHeight="1" x14ac:dyDescent="0.3">
      <c r="A12" s="7" t="s">
        <v>3</v>
      </c>
      <c r="B12" s="17">
        <v>1.2024291497975708</v>
      </c>
      <c r="C12" s="8"/>
      <c r="D12" s="17">
        <v>1.7879350348027843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0</v>
      </c>
    </row>
    <row r="16" spans="1:6" s="12" customFormat="1" x14ac:dyDescent="0.25">
      <c r="A16" s="11"/>
      <c r="B16" s="11"/>
    </row>
    <row r="17" spans="1:5" ht="13.8" thickBot="1" x14ac:dyDescent="0.3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G24"/>
  <sheetViews>
    <sheetView zoomScaleNormal="100" workbookViewId="0">
      <selection activeCell="H19" sqref="H19"/>
    </sheetView>
  </sheetViews>
  <sheetFormatPr baseColWidth="10" defaultColWidth="11" defaultRowHeight="14.4" x14ac:dyDescent="0.3"/>
  <cols>
    <col min="1" max="1" width="11.8984375" style="37" customWidth="1"/>
    <col min="2" max="2" width="14.3984375" style="37" customWidth="1"/>
    <col min="3" max="3" width="16.09765625" style="37" customWidth="1"/>
    <col min="4" max="4" width="14.3984375" style="37" customWidth="1"/>
    <col min="5" max="5" width="22.5" style="37" customWidth="1"/>
    <col min="6" max="7" width="11.19921875" style="33" customWidth="1"/>
    <col min="8" max="16384" width="11" style="37"/>
  </cols>
  <sheetData>
    <row r="2" spans="1:5" s="28" customFormat="1" ht="13.8" x14ac:dyDescent="0.3">
      <c r="A2" s="27" t="s">
        <v>14</v>
      </c>
    </row>
    <row r="3" spans="1:5" s="28" customFormat="1" ht="13.8" x14ac:dyDescent="0.3">
      <c r="A3" s="27"/>
    </row>
    <row r="4" spans="1:5" s="28" customFormat="1" ht="15" thickBot="1" x14ac:dyDescent="0.35">
      <c r="A4" s="29" t="s">
        <v>4</v>
      </c>
      <c r="B4" s="30"/>
      <c r="C4" s="30"/>
      <c r="D4" s="30"/>
      <c r="E4" s="31"/>
    </row>
    <row r="5" spans="1:5" s="28" customFormat="1" ht="14.25" customHeight="1" x14ac:dyDescent="0.3">
      <c r="A5" s="32"/>
      <c r="B5" s="32"/>
      <c r="C5" s="32"/>
      <c r="D5" s="32"/>
      <c r="E5" s="32"/>
    </row>
    <row r="6" spans="1:5" s="33" customFormat="1" ht="14.25" customHeight="1" x14ac:dyDescent="0.25"/>
    <row r="7" spans="1:5" s="28" customFormat="1" ht="14.25" customHeight="1" x14ac:dyDescent="0.3">
      <c r="A7" s="32"/>
      <c r="B7" s="32"/>
      <c r="C7" s="32"/>
      <c r="D7" s="32"/>
      <c r="E7" s="32"/>
    </row>
    <row r="8" spans="1:5" s="28" customFormat="1" ht="14.25" customHeight="1" x14ac:dyDescent="0.3">
      <c r="A8" s="32"/>
      <c r="B8" s="32"/>
      <c r="C8" s="32"/>
      <c r="D8" s="32"/>
      <c r="E8" s="32"/>
    </row>
    <row r="9" spans="1:5" s="28" customFormat="1" ht="14.25" customHeight="1" x14ac:dyDescent="0.3">
      <c r="A9" s="32"/>
      <c r="B9" s="32"/>
      <c r="C9" s="32"/>
      <c r="D9" s="32"/>
      <c r="E9" s="32"/>
    </row>
    <row r="10" spans="1:5" s="28" customFormat="1" ht="14.25" customHeight="1" x14ac:dyDescent="0.3">
      <c r="A10" s="32"/>
      <c r="B10" s="32"/>
      <c r="C10" s="32"/>
      <c r="D10" s="32"/>
      <c r="E10" s="32"/>
    </row>
    <row r="11" spans="1:5" s="28" customFormat="1" ht="14.25" customHeight="1" x14ac:dyDescent="0.3">
      <c r="A11" s="32"/>
      <c r="B11" s="32"/>
      <c r="C11" s="32"/>
      <c r="D11" s="32"/>
      <c r="E11" s="32"/>
    </row>
    <row r="12" spans="1:5" s="28" customFormat="1" ht="14.25" customHeight="1" x14ac:dyDescent="0.3">
      <c r="A12" s="32"/>
      <c r="B12" s="32"/>
      <c r="C12" s="32"/>
      <c r="D12" s="32"/>
      <c r="E12" s="32"/>
    </row>
    <row r="13" spans="1:5" s="28" customFormat="1" ht="14.25" customHeight="1" x14ac:dyDescent="0.3">
      <c r="A13" s="32"/>
      <c r="B13" s="32"/>
      <c r="C13" s="32"/>
      <c r="D13" s="32"/>
      <c r="E13" s="32"/>
    </row>
    <row r="14" spans="1:5" s="28" customFormat="1" ht="14.25" customHeight="1" x14ac:dyDescent="0.3">
      <c r="A14" s="32"/>
      <c r="B14" s="32"/>
      <c r="C14" s="32"/>
      <c r="D14" s="32"/>
      <c r="E14" s="32"/>
    </row>
    <row r="15" spans="1:5" s="28" customFormat="1" ht="14.25" customHeight="1" x14ac:dyDescent="0.3">
      <c r="A15" s="32"/>
      <c r="B15" s="32"/>
      <c r="C15" s="32"/>
      <c r="D15" s="32"/>
      <c r="E15" s="32"/>
    </row>
    <row r="16" spans="1:5" s="28" customFormat="1" ht="14.25" customHeight="1" x14ac:dyDescent="0.3">
      <c r="A16" s="32"/>
      <c r="B16" s="32"/>
      <c r="C16" s="32"/>
      <c r="D16" s="32"/>
      <c r="E16" s="32"/>
    </row>
    <row r="17" spans="1:5" s="28" customFormat="1" ht="14.25" customHeight="1" x14ac:dyDescent="0.3">
      <c r="A17" s="32"/>
      <c r="B17" s="32"/>
      <c r="C17" s="32"/>
      <c r="D17" s="32"/>
      <c r="E17" s="32"/>
    </row>
    <row r="18" spans="1:5" s="28" customFormat="1" ht="14.25" customHeight="1" x14ac:dyDescent="0.3">
      <c r="A18" s="32"/>
      <c r="B18" s="32"/>
      <c r="C18" s="32"/>
      <c r="D18" s="32"/>
      <c r="E18" s="32"/>
    </row>
    <row r="19" spans="1:5" s="28" customFormat="1" ht="14.25" customHeight="1" x14ac:dyDescent="0.3">
      <c r="A19" s="32"/>
      <c r="B19" s="32"/>
      <c r="C19" s="32"/>
      <c r="D19" s="32"/>
      <c r="E19" s="32"/>
    </row>
    <row r="20" spans="1:5" s="28" customFormat="1" ht="14.25" customHeight="1" x14ac:dyDescent="0.3">
      <c r="A20" s="32"/>
      <c r="B20" s="32"/>
      <c r="C20" s="32"/>
      <c r="D20" s="32"/>
      <c r="E20" s="32"/>
    </row>
    <row r="21" spans="1:5" s="28" customFormat="1" ht="14.25" customHeight="1" x14ac:dyDescent="0.3">
      <c r="A21" s="32"/>
      <c r="B21" s="32"/>
      <c r="C21" s="32"/>
      <c r="D21" s="32"/>
      <c r="E21" s="32"/>
    </row>
    <row r="22" spans="1:5" s="28" customFormat="1" ht="14.25" customHeight="1" x14ac:dyDescent="0.3">
      <c r="A22" s="32"/>
      <c r="B22" s="32"/>
      <c r="C22" s="32"/>
      <c r="D22" s="32"/>
      <c r="E22" s="32"/>
    </row>
    <row r="23" spans="1:5" s="28" customFormat="1" ht="14.25" customHeight="1" x14ac:dyDescent="0.3">
      <c r="A23" s="32"/>
      <c r="B23" s="32"/>
      <c r="C23" s="32"/>
      <c r="D23" s="32"/>
      <c r="E23" s="32"/>
    </row>
    <row r="24" spans="1:5" s="33" customFormat="1" ht="15" thickBot="1" x14ac:dyDescent="0.35">
      <c r="A24" s="34"/>
      <c r="B24" s="35"/>
      <c r="C24" s="35"/>
      <c r="D24" s="35"/>
      <c r="E24" s="36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zoomScaleNormal="100" workbookViewId="0">
      <selection activeCell="B12" sqref="B12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28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4332</v>
      </c>
      <c r="C9" s="26"/>
      <c r="D9" s="25">
        <v>462.99999999999983</v>
      </c>
      <c r="E9" s="46"/>
    </row>
    <row r="10" spans="1:6" s="6" customFormat="1" ht="18" customHeight="1" x14ac:dyDescent="0.3">
      <c r="A10" s="24" t="s">
        <v>7</v>
      </c>
      <c r="B10" s="25">
        <v>4935</v>
      </c>
      <c r="C10" s="26"/>
      <c r="D10" s="25">
        <v>2671.9999999999995</v>
      </c>
      <c r="E10" s="46"/>
    </row>
    <row r="11" spans="1:6" s="9" customFormat="1" ht="18.75" customHeight="1" x14ac:dyDescent="0.3">
      <c r="A11" s="7" t="s">
        <v>2</v>
      </c>
      <c r="B11" s="16">
        <v>9267.0000000000073</v>
      </c>
      <c r="C11" s="8"/>
      <c r="D11" s="16">
        <v>3135</v>
      </c>
      <c r="E11" s="46"/>
    </row>
    <row r="12" spans="1:6" s="6" customFormat="1" ht="18.75" customHeight="1" x14ac:dyDescent="0.3">
      <c r="A12" s="7" t="s">
        <v>3</v>
      </c>
      <c r="B12" s="17">
        <f>B11/7969</f>
        <v>1.1628811645124868</v>
      </c>
      <c r="C12" s="8"/>
      <c r="D12" s="17">
        <f>D11/1963</f>
        <v>1.597045338767193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29</v>
      </c>
    </row>
    <row r="16" spans="1:6" s="12" customFormat="1" x14ac:dyDescent="0.25">
      <c r="A16" s="11"/>
      <c r="B16" s="11"/>
    </row>
    <row r="17" spans="1:7" ht="13.8" thickBot="1" x14ac:dyDescent="0.35">
      <c r="A17" s="21"/>
      <c r="B17" s="22"/>
      <c r="C17" s="22"/>
      <c r="D17" s="22"/>
      <c r="E17" s="23"/>
    </row>
    <row r="18" spans="1:7" x14ac:dyDescent="0.3">
      <c r="F18" s="42"/>
      <c r="G18" s="45"/>
    </row>
    <row r="19" spans="1:7" x14ac:dyDescent="0.3">
      <c r="F19" s="42"/>
      <c r="G19" s="45"/>
    </row>
    <row r="20" spans="1:7" x14ac:dyDescent="0.3">
      <c r="F20" s="42"/>
      <c r="G20" s="45"/>
    </row>
    <row r="21" spans="1:7" x14ac:dyDescent="0.3">
      <c r="F21" s="39"/>
      <c r="G21" s="40"/>
    </row>
    <row r="22" spans="1:7" x14ac:dyDescent="0.3">
      <c r="F22" s="39"/>
      <c r="G22" s="40"/>
    </row>
    <row r="23" spans="1:7" x14ac:dyDescent="0.3">
      <c r="F23" s="39"/>
      <c r="G23" s="40"/>
    </row>
    <row r="24" spans="1:7" x14ac:dyDescent="0.3">
      <c r="F24" s="41"/>
      <c r="G24" s="4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zoomScaleNormal="100" workbookViewId="0">
      <selection activeCell="E4" sqref="E4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26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4208</v>
      </c>
      <c r="C9" s="26"/>
      <c r="D9" s="25">
        <v>425</v>
      </c>
    </row>
    <row r="10" spans="1:6" s="6" customFormat="1" ht="18" customHeight="1" x14ac:dyDescent="0.3">
      <c r="A10" s="24" t="s">
        <v>7</v>
      </c>
      <c r="B10" s="25">
        <v>4843</v>
      </c>
      <c r="C10" s="26"/>
      <c r="D10" s="25">
        <v>2831</v>
      </c>
    </row>
    <row r="11" spans="1:6" s="9" customFormat="1" ht="18.75" customHeight="1" x14ac:dyDescent="0.3">
      <c r="A11" s="7" t="s">
        <v>2</v>
      </c>
      <c r="B11" s="16">
        <v>9051</v>
      </c>
      <c r="C11" s="8"/>
      <c r="D11" s="16">
        <v>3256</v>
      </c>
    </row>
    <row r="12" spans="1:6" s="6" customFormat="1" ht="18.75" customHeight="1" x14ac:dyDescent="0.3">
      <c r="A12" s="7" t="s">
        <v>3</v>
      </c>
      <c r="B12" s="17">
        <f>B11/7672</f>
        <v>1.1797445255474452</v>
      </c>
      <c r="C12" s="8"/>
      <c r="D12" s="17">
        <f>D11/1961</f>
        <v>1.6603773584905661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27</v>
      </c>
    </row>
    <row r="16" spans="1:6" s="12" customFormat="1" x14ac:dyDescent="0.25">
      <c r="A16" s="11"/>
      <c r="B16" s="11"/>
    </row>
    <row r="17" spans="1:7" ht="13.8" thickBot="1" x14ac:dyDescent="0.35">
      <c r="A17" s="21"/>
      <c r="B17" s="22"/>
      <c r="C17" s="22"/>
      <c r="D17" s="22"/>
      <c r="E17" s="23"/>
    </row>
    <row r="18" spans="1:7" x14ac:dyDescent="0.3">
      <c r="F18" s="42"/>
      <c r="G18" s="44"/>
    </row>
    <row r="19" spans="1:7" x14ac:dyDescent="0.3">
      <c r="F19" s="42"/>
      <c r="G19" s="44"/>
    </row>
    <row r="20" spans="1:7" x14ac:dyDescent="0.3">
      <c r="F20" s="42"/>
      <c r="G20" s="44"/>
    </row>
    <row r="21" spans="1:7" x14ac:dyDescent="0.3">
      <c r="F21" s="39"/>
      <c r="G21" s="40"/>
    </row>
    <row r="22" spans="1:7" x14ac:dyDescent="0.3">
      <c r="F22" s="39"/>
      <c r="G22" s="40"/>
    </row>
    <row r="23" spans="1:7" x14ac:dyDescent="0.3">
      <c r="F23" s="39"/>
      <c r="G23" s="40"/>
    </row>
    <row r="24" spans="1:7" x14ac:dyDescent="0.3">
      <c r="F24" s="41"/>
      <c r="G24" s="4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E4" sqref="E4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24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4123</v>
      </c>
      <c r="C9" s="26"/>
      <c r="D9" s="25">
        <v>466</v>
      </c>
    </row>
    <row r="10" spans="1:6" s="6" customFormat="1" ht="18" customHeight="1" x14ac:dyDescent="0.3">
      <c r="A10" s="24" t="s">
        <v>7</v>
      </c>
      <c r="B10" s="25">
        <v>4628</v>
      </c>
      <c r="C10" s="26"/>
      <c r="D10" s="25">
        <v>2915</v>
      </c>
    </row>
    <row r="11" spans="1:6" s="9" customFormat="1" ht="18.75" customHeight="1" x14ac:dyDescent="0.3">
      <c r="A11" s="7" t="s">
        <v>2</v>
      </c>
      <c r="B11" s="16">
        <v>8751</v>
      </c>
      <c r="C11" s="8"/>
      <c r="D11" s="16">
        <v>3381</v>
      </c>
    </row>
    <row r="12" spans="1:6" s="6" customFormat="1" ht="18.75" customHeight="1" x14ac:dyDescent="0.3">
      <c r="A12" s="7" t="s">
        <v>3</v>
      </c>
      <c r="B12" s="17">
        <f>B11/7479</f>
        <v>1.1700762133975131</v>
      </c>
      <c r="C12" s="8"/>
      <c r="D12" s="17">
        <f>D11/1996</f>
        <v>1.6938877755511021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25</v>
      </c>
    </row>
    <row r="16" spans="1:6" s="12" customFormat="1" x14ac:dyDescent="0.25">
      <c r="A16" s="11"/>
      <c r="B16" s="11"/>
    </row>
    <row r="17" spans="1:8" ht="13.8" thickBot="1" x14ac:dyDescent="0.35">
      <c r="A17" s="21"/>
      <c r="B17" s="22"/>
      <c r="C17" s="22"/>
      <c r="D17" s="22"/>
      <c r="E17" s="23"/>
    </row>
    <row r="18" spans="1:8" x14ac:dyDescent="0.3">
      <c r="F18" s="42"/>
      <c r="G18" s="48"/>
      <c r="H18" s="48"/>
    </row>
    <row r="19" spans="1:8" x14ac:dyDescent="0.3">
      <c r="F19" s="42"/>
      <c r="G19" s="43"/>
      <c r="H19" s="43"/>
    </row>
    <row r="20" spans="1:8" x14ac:dyDescent="0.3">
      <c r="F20" s="42"/>
      <c r="G20" s="43"/>
      <c r="H20" s="43"/>
    </row>
    <row r="21" spans="1:8" x14ac:dyDescent="0.3">
      <c r="F21" s="39"/>
      <c r="G21" s="40"/>
      <c r="H21" s="40"/>
    </row>
    <row r="22" spans="1:8" x14ac:dyDescent="0.3">
      <c r="F22" s="39"/>
      <c r="G22" s="40"/>
      <c r="H22" s="40"/>
    </row>
    <row r="23" spans="1:8" x14ac:dyDescent="0.3">
      <c r="F23" s="39"/>
      <c r="G23" s="40"/>
      <c r="H23" s="40"/>
    </row>
    <row r="24" spans="1:8" x14ac:dyDescent="0.3">
      <c r="F24" s="41"/>
      <c r="G24" s="41"/>
      <c r="H24" s="41"/>
    </row>
  </sheetData>
  <mergeCells count="1">
    <mergeCell ref="G18:H1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E4" sqref="E4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22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3843.0000000000009</v>
      </c>
      <c r="C9" s="26"/>
      <c r="D9" s="25">
        <v>514.99999999999989</v>
      </c>
    </row>
    <row r="10" spans="1:6" s="6" customFormat="1" ht="18" customHeight="1" x14ac:dyDescent="0.3">
      <c r="A10" s="24" t="s">
        <v>7</v>
      </c>
      <c r="B10" s="25">
        <v>4492.0000000000009</v>
      </c>
      <c r="C10" s="26"/>
      <c r="D10" s="25">
        <v>2772.0000000000014</v>
      </c>
    </row>
    <row r="11" spans="1:6" s="9" customFormat="1" ht="18.75" customHeight="1" x14ac:dyDescent="0.3">
      <c r="A11" s="7" t="s">
        <v>2</v>
      </c>
      <c r="B11" s="16">
        <v>8335</v>
      </c>
      <c r="C11" s="8"/>
      <c r="D11" s="16">
        <v>3286.9999999999982</v>
      </c>
    </row>
    <row r="12" spans="1:6" s="6" customFormat="1" ht="18.75" customHeight="1" x14ac:dyDescent="0.3">
      <c r="A12" s="7" t="s">
        <v>3</v>
      </c>
      <c r="B12" s="17">
        <f>B11/7070</f>
        <v>1.1789250353606788</v>
      </c>
      <c r="C12" s="8"/>
      <c r="D12" s="17">
        <f>D11/1973</f>
        <v>1.6659908768373026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23</v>
      </c>
    </row>
    <row r="16" spans="1:6" s="12" customFormat="1" x14ac:dyDescent="0.25">
      <c r="A16" s="11"/>
      <c r="B16" s="11"/>
    </row>
    <row r="17" spans="1:8" ht="13.8" thickBot="1" x14ac:dyDescent="0.35">
      <c r="A17" s="21"/>
      <c r="B17" s="22"/>
      <c r="C17" s="22"/>
      <c r="D17" s="22"/>
      <c r="E17" s="23"/>
    </row>
    <row r="18" spans="1:8" x14ac:dyDescent="0.3">
      <c r="F18" s="42"/>
      <c r="G18" s="48"/>
      <c r="H18" s="48"/>
    </row>
    <row r="19" spans="1:8" x14ac:dyDescent="0.3">
      <c r="F19" s="42"/>
      <c r="G19" s="38"/>
      <c r="H19" s="38"/>
    </row>
    <row r="20" spans="1:8" x14ac:dyDescent="0.3">
      <c r="F20" s="42"/>
      <c r="G20" s="38"/>
      <c r="H20" s="38"/>
    </row>
    <row r="21" spans="1:8" x14ac:dyDescent="0.3">
      <c r="F21" s="39"/>
      <c r="G21" s="40"/>
      <c r="H21" s="40"/>
    </row>
    <row r="22" spans="1:8" x14ac:dyDescent="0.3">
      <c r="F22" s="39"/>
      <c r="G22" s="40"/>
      <c r="H22" s="40"/>
    </row>
    <row r="23" spans="1:8" x14ac:dyDescent="0.3">
      <c r="F23" s="39"/>
      <c r="G23" s="40"/>
      <c r="H23" s="40"/>
    </row>
    <row r="24" spans="1:8" x14ac:dyDescent="0.3">
      <c r="F24" s="41"/>
      <c r="G24" s="41"/>
      <c r="H24" s="41"/>
    </row>
  </sheetData>
  <mergeCells count="1">
    <mergeCell ref="G18:H1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zoomScaleNormal="100" workbookViewId="0">
      <selection activeCell="E4" sqref="E4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20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3813.0000000000005</v>
      </c>
      <c r="C9" s="26"/>
      <c r="D9" s="25">
        <v>555</v>
      </c>
    </row>
    <row r="10" spans="1:6" s="6" customFormat="1" ht="18" customHeight="1" x14ac:dyDescent="0.3">
      <c r="A10" s="24" t="s">
        <v>7</v>
      </c>
      <c r="B10" s="25">
        <v>4495.9999999999982</v>
      </c>
      <c r="C10" s="26"/>
      <c r="D10" s="25">
        <v>2936.9999999999995</v>
      </c>
    </row>
    <row r="11" spans="1:6" s="9" customFormat="1" ht="18.75" customHeight="1" x14ac:dyDescent="0.3">
      <c r="A11" s="7" t="s">
        <v>2</v>
      </c>
      <c r="B11" s="16">
        <v>8308.9999999999945</v>
      </c>
      <c r="C11" s="8"/>
      <c r="D11" s="16">
        <v>3492.0000000000005</v>
      </c>
    </row>
    <row r="12" spans="1:6" s="6" customFormat="1" ht="18.75" customHeight="1" x14ac:dyDescent="0.3">
      <c r="A12" s="7" t="s">
        <v>3</v>
      </c>
      <c r="B12" s="17">
        <f>B11/6954</f>
        <v>1.1948518838078797</v>
      </c>
      <c r="C12" s="8"/>
      <c r="D12" s="17">
        <f>D11/2001</f>
        <v>1.7451274362818594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21</v>
      </c>
    </row>
    <row r="16" spans="1:6" s="12" customFormat="1" x14ac:dyDescent="0.25">
      <c r="A16" s="11"/>
      <c r="B16" s="11"/>
    </row>
    <row r="17" spans="1:5" ht="13.8" thickBot="1" x14ac:dyDescent="0.3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zoomScale="110" zoomScaleNormal="110" workbookViewId="0">
      <selection activeCell="E4" sqref="E4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18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3771</v>
      </c>
      <c r="C9" s="26"/>
      <c r="D9" s="25">
        <v>612</v>
      </c>
    </row>
    <row r="10" spans="1:6" s="6" customFormat="1" ht="18" customHeight="1" x14ac:dyDescent="0.3">
      <c r="A10" s="24" t="s">
        <v>7</v>
      </c>
      <c r="B10" s="25">
        <v>4354.0000000000009</v>
      </c>
      <c r="C10" s="26"/>
      <c r="D10" s="25">
        <v>2915.0000000000005</v>
      </c>
    </row>
    <row r="11" spans="1:6" s="9" customFormat="1" ht="18.75" customHeight="1" x14ac:dyDescent="0.3">
      <c r="A11" s="7" t="s">
        <v>2</v>
      </c>
      <c r="B11" s="16">
        <v>8124.9999999999991</v>
      </c>
      <c r="C11" s="8"/>
      <c r="D11" s="16">
        <v>3526.9999999999986</v>
      </c>
    </row>
    <row r="12" spans="1:6" s="6" customFormat="1" ht="18.75" customHeight="1" x14ac:dyDescent="0.3">
      <c r="A12" s="7" t="s">
        <v>3</v>
      </c>
      <c r="B12" s="17">
        <v>1.2015675835551611</v>
      </c>
      <c r="C12" s="8"/>
      <c r="D12" s="17">
        <v>1.7460396039603954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19</v>
      </c>
    </row>
    <row r="16" spans="1:6" s="12" customFormat="1" x14ac:dyDescent="0.25">
      <c r="A16" s="11"/>
      <c r="B16" s="11"/>
    </row>
    <row r="17" spans="1:5" ht="13.8" thickBot="1" x14ac:dyDescent="0.3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zoomScale="110" zoomScaleNormal="110" workbookViewId="0">
      <selection activeCell="E4" sqref="E4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10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3503</v>
      </c>
      <c r="C9" s="26"/>
      <c r="D9" s="25">
        <v>688</v>
      </c>
    </row>
    <row r="10" spans="1:6" s="6" customFormat="1" ht="18" customHeight="1" x14ac:dyDescent="0.3">
      <c r="A10" s="24" t="s">
        <v>7</v>
      </c>
      <c r="B10" s="25">
        <v>4254</v>
      </c>
      <c r="C10" s="26"/>
      <c r="D10" s="25">
        <v>2886</v>
      </c>
    </row>
    <row r="11" spans="1:6" s="9" customFormat="1" ht="18.75" customHeight="1" x14ac:dyDescent="0.3">
      <c r="A11" s="7" t="s">
        <v>2</v>
      </c>
      <c r="B11" s="16">
        <v>7757</v>
      </c>
      <c r="C11" s="8"/>
      <c r="D11" s="16">
        <v>3574</v>
      </c>
    </row>
    <row r="12" spans="1:6" s="6" customFormat="1" ht="18.75" customHeight="1" x14ac:dyDescent="0.3">
      <c r="A12" s="7" t="s">
        <v>3</v>
      </c>
      <c r="B12" s="17">
        <v>1.2</v>
      </c>
      <c r="C12" s="8"/>
      <c r="D12" s="17">
        <v>1.8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9</v>
      </c>
    </row>
    <row r="16" spans="1:6" s="12" customFormat="1" x14ac:dyDescent="0.25">
      <c r="A16" s="11"/>
      <c r="B16" s="11"/>
    </row>
    <row r="17" spans="1:5" ht="13.8" thickBot="1" x14ac:dyDescent="0.3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zoomScale="110" zoomScaleNormal="110" workbookViewId="0">
      <selection activeCell="E4" sqref="E4"/>
    </sheetView>
  </sheetViews>
  <sheetFormatPr baseColWidth="10" defaultColWidth="11" defaultRowHeight="13.2" x14ac:dyDescent="0.3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8" x14ac:dyDescent="0.3">
      <c r="A2" s="15" t="s">
        <v>1</v>
      </c>
    </row>
    <row r="3" spans="1:6" s="13" customFormat="1" ht="13.8" x14ac:dyDescent="0.3">
      <c r="A3" s="15"/>
    </row>
    <row r="4" spans="1:6" s="13" customFormat="1" ht="15" thickBot="1" x14ac:dyDescent="0.35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3">
      <c r="A5" s="14"/>
      <c r="B5" s="14"/>
      <c r="C5" s="14"/>
      <c r="D5" s="14"/>
      <c r="E5" s="14"/>
      <c r="F5" s="14"/>
    </row>
    <row r="6" spans="1:6" s="2" customFormat="1" ht="15.6" x14ac:dyDescent="0.3">
      <c r="A6" s="1" t="s">
        <v>15</v>
      </c>
      <c r="B6" s="1"/>
    </row>
    <row r="7" spans="1:6" s="2" customFormat="1" ht="13.8" x14ac:dyDescent="0.3">
      <c r="A7" s="1"/>
      <c r="B7" s="1"/>
    </row>
    <row r="8" spans="1:6" s="6" customFormat="1" ht="27" customHeight="1" x14ac:dyDescent="0.3">
      <c r="A8" s="3"/>
      <c r="B8" s="4" t="s">
        <v>11</v>
      </c>
      <c r="C8" s="5"/>
      <c r="D8" s="4" t="s">
        <v>12</v>
      </c>
    </row>
    <row r="9" spans="1:6" s="6" customFormat="1" ht="18" customHeight="1" x14ac:dyDescent="0.3">
      <c r="A9" s="24" t="s">
        <v>6</v>
      </c>
      <c r="B9" s="25">
        <v>3463.0000000000005</v>
      </c>
      <c r="C9" s="26"/>
      <c r="D9" s="25">
        <v>636</v>
      </c>
    </row>
    <row r="10" spans="1:6" s="6" customFormat="1" ht="18" customHeight="1" x14ac:dyDescent="0.3">
      <c r="A10" s="24" t="s">
        <v>7</v>
      </c>
      <c r="B10" s="25">
        <v>4147</v>
      </c>
      <c r="C10" s="26"/>
      <c r="D10" s="25">
        <v>3107.0000000000005</v>
      </c>
    </row>
    <row r="11" spans="1:6" s="9" customFormat="1" ht="18.75" customHeight="1" x14ac:dyDescent="0.3">
      <c r="A11" s="7" t="s">
        <v>2</v>
      </c>
      <c r="B11" s="16">
        <v>7610.0000000000036</v>
      </c>
      <c r="C11" s="8"/>
      <c r="D11" s="16">
        <v>3742.9999999999986</v>
      </c>
    </row>
    <row r="12" spans="1:6" s="6" customFormat="1" ht="18.75" customHeight="1" x14ac:dyDescent="0.3">
      <c r="A12" s="7" t="s">
        <v>3</v>
      </c>
      <c r="B12" s="17">
        <v>1.2</v>
      </c>
      <c r="C12" s="8"/>
      <c r="D12" s="17">
        <v>1.8</v>
      </c>
    </row>
    <row r="13" spans="1:6" ht="6" customHeight="1" x14ac:dyDescent="0.3"/>
    <row r="14" spans="1:6" s="12" customFormat="1" ht="12.75" customHeight="1" x14ac:dyDescent="0.25">
      <c r="A14" s="11" t="s">
        <v>13</v>
      </c>
    </row>
    <row r="15" spans="1:6" s="11" customFormat="1" ht="10.199999999999999" x14ac:dyDescent="0.25">
      <c r="A15" s="11" t="s">
        <v>8</v>
      </c>
    </row>
    <row r="16" spans="1:6" s="12" customFormat="1" x14ac:dyDescent="0.25">
      <c r="A16" s="11"/>
      <c r="B16" s="11"/>
    </row>
    <row r="17" spans="1:5" ht="13.8" thickBot="1" x14ac:dyDescent="0.3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2021-01-25T12:22:26Z</cp:lastPrinted>
  <dcterms:created xsi:type="dcterms:W3CDTF">2015-03-30T13:13:05Z</dcterms:created>
  <dcterms:modified xsi:type="dcterms:W3CDTF">2025-03-10T16:20:31Z</dcterms:modified>
</cp:coreProperties>
</file>